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20" yWindow="-120" windowWidth="20730" windowHeight="11160"/>
  </bookViews>
  <sheets>
    <sheet name="PPI" sheetId="1" r:id="rId1"/>
    <sheet name="Instructivo_PPI" sheetId="4" r:id="rId2"/>
  </sheets>
  <definedNames>
    <definedName name="_xlnm._FilterDatabase" localSheetId="0" hidden="1">PPI!$A$3:$N$28</definedName>
  </definedNames>
  <calcPr calcId="14562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4" i="1"/>
  <c r="M9" i="1"/>
  <c r="F9" i="1"/>
  <c r="K9" i="1"/>
  <c r="F4" i="1"/>
  <c r="N8" i="1"/>
  <c r="M8" i="1"/>
  <c r="L8" i="1"/>
  <c r="K8" i="1"/>
  <c r="N7" i="1"/>
  <c r="M7" i="1"/>
  <c r="L7" i="1"/>
  <c r="K7" i="1"/>
  <c r="N6" i="1"/>
  <c r="M6" i="1"/>
  <c r="L6" i="1"/>
  <c r="K6" i="1"/>
  <c r="N5" i="1"/>
  <c r="M5" i="1"/>
  <c r="L5" i="1"/>
  <c r="K5" i="1"/>
  <c r="N4" i="1"/>
  <c r="M4" i="1"/>
  <c r="L4" i="1"/>
  <c r="K4" i="1"/>
</calcChain>
</file>

<file path=xl/sharedStrings.xml><?xml version="1.0" encoding="utf-8"?>
<sst xmlns="http://schemas.openxmlformats.org/spreadsheetml/2006/main" count="66" uniqueCount="59">
  <si>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</si>
  <si>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</si>
  <si>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</si>
  <si>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</si>
  <si>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</si>
  <si>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</si>
  <si>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</si>
  <si>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</si>
  <si>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</si>
  <si>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</si>
  <si>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</si>
  <si>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</si>
  <si>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</si>
  <si>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</si>
  <si>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</si>
  <si>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</si>
  <si>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</si>
  <si>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</si>
  <si>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</si>
  <si>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</si>
  <si>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</si>
  <si>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</si>
  <si>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</si>
  <si>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</si>
  <si>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</si>
  <si>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</si>
  <si>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</si>
  <si>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</si>
  <si>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</si>
  <si>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</si>
  <si>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</si>
  <si>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</si>
  <si>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</si>
  <si>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</si>
  <si>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</si>
  <si>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</si>
  <si>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</si>
  <si>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</si>
  <si>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</si>
  <si>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</si>
  <si>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JUNTA MUNICIPAL DE AGUA POTABLE Y ALCANTARILLADO DE CORTAZAR, GTO. 
Programas y Proyectos de Inversión
Del 01 DE ENERO al31 DE MARZO 2020</t>
  </si>
  <si>
    <t>PROGRAMA DE OBRA PRODER 2020</t>
  </si>
  <si>
    <t>31120-8109</t>
  </si>
  <si>
    <t>PROGRAMA ALCANTARILLADO CONSTRUCCION DE RED</t>
  </si>
  <si>
    <t>PROGRAMA EQUIPAMIENTO Y ELECTRIFICACION POZOS</t>
  </si>
  <si>
    <t>PROGRAMA ESTUDIO TARIFARIO</t>
  </si>
  <si>
    <t>31120-8105</t>
  </si>
  <si>
    <t>PROGRAMA RED DE AGUA REHABILITACIONES</t>
  </si>
  <si>
    <t>K0001</t>
  </si>
  <si>
    <t>6131 RED DE AGUA</t>
  </si>
  <si>
    <t>6161 RED DE ALCANTARILLADO</t>
  </si>
  <si>
    <t>6171 EQUIPAMIENTO DE POZOS</t>
  </si>
  <si>
    <t>6311 ESTUDIOS E INVESTIGACION</t>
  </si>
  <si>
    <t>K0002</t>
  </si>
  <si>
    <t>K0003</t>
  </si>
  <si>
    <t>K0005</t>
  </si>
  <si>
    <t>E0005</t>
  </si>
  <si>
    <t>E0009</t>
  </si>
  <si>
    <t>PROYECTOS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</si>
</sst>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43" fontId="1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Font="1"/>
    <xf numFmtId="0" fontId="4" fillId="2" borderId="0" xfId="8" applyFont="1" applyFill="1" applyBorder="1" applyAlignment="1">
      <alignment horizontal="left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Font="1" applyAlignment="1">
      <alignment wrapText="1"/>
    </xf>
    <xf numFmtId="0" fontId="7" fillId="0" borderId="0" xfId="0" applyFont="1"/>
    <xf numFmtId="0" fontId="9" fillId="0" borderId="0" xfId="8" applyFont="1" applyAlignment="1" applyProtection="1">
      <alignment vertical="top"/>
      <protection locked="0"/>
    </xf>
    <xf numFmtId="0" fontId="7" fillId="0" borderId="0" xfId="0" applyFont="1" applyAlignment="1">
      <alignment horizontal="justify" wrapText="1"/>
    </xf>
    <xf numFmtId="0" fontId="4" fillId="4" borderId="6" xfId="0" applyFont="1" applyFill="1" applyBorder="1" applyAlignment="1" applyProtection="1">
      <alignment horizontal="center" wrapText="1"/>
      <protection locked="0"/>
    </xf>
    <xf numFmtId="0" fontId="4" fillId="4" borderId="1" xfId="16" applyFont="1" applyFill="1" applyBorder="1" applyAlignment="1" applyProtection="1">
      <alignment horizontal="center" vertical="top" wrapText="1"/>
      <protection locked="0"/>
    </xf>
    <xf numFmtId="0" fontId="4" fillId="4" borderId="2" xfId="0" applyFont="1" applyFill="1" applyBorder="1" applyAlignment="1" applyProtection="1">
      <alignment horizontal="center" wrapText="1"/>
      <protection locked="0"/>
    </xf>
    <xf numFmtId="0" fontId="4" fillId="4" borderId="3" xfId="0" applyFont="1" applyFill="1" applyBorder="1" applyAlignment="1" applyProtection="1">
      <alignment horizontal="center" wrapText="1"/>
      <protection locked="0"/>
    </xf>
    <xf numFmtId="0" fontId="4" fillId="4" borderId="4" xfId="0" applyFont="1" applyFill="1" applyBorder="1" applyAlignment="1" applyProtection="1">
      <alignment horizontal="center" wrapText="1"/>
      <protection locked="0"/>
    </xf>
    <xf numFmtId="0" fontId="4" fillId="4" borderId="2" xfId="0" applyFont="1" applyFill="1" applyBorder="1" applyAlignment="1" applyProtection="1">
      <alignment horizontal="left"/>
      <protection locked="0"/>
    </xf>
    <xf numFmtId="0" fontId="4" fillId="4" borderId="2" xfId="11" applyFont="1" applyFill="1" applyBorder="1" applyAlignment="1" applyProtection="1">
      <alignment horizontal="left" vertical="center"/>
      <protection locked="0"/>
    </xf>
    <xf numFmtId="0" fontId="4" fillId="4" borderId="4" xfId="11" applyFont="1" applyFill="1" applyBorder="1" applyAlignment="1" applyProtection="1">
      <alignment horizontal="center" vertical="center"/>
      <protection locked="0"/>
    </xf>
    <xf numFmtId="0" fontId="4" fillId="4" borderId="5" xfId="16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4" fontId="4" fillId="4" borderId="6" xfId="11" applyNumberFormat="1" applyFont="1" applyFill="1" applyBorder="1" applyAlignment="1" applyProtection="1">
      <alignment horizontal="center" vertical="center" wrapText="1"/>
      <protection locked="0"/>
    </xf>
    <xf numFmtId="43" fontId="0" fillId="0" borderId="0" xfId="17" applyFont="1" applyProtection="1">
      <protection locked="0"/>
    </xf>
    <xf numFmtId="4" fontId="0" fillId="0" borderId="0" xfId="0" applyNumberFormat="1" applyFont="1" applyProtection="1">
      <protection locked="0"/>
    </xf>
    <xf numFmtId="0" fontId="4" fillId="4" borderId="6" xfId="0" applyFont="1" applyFill="1" applyBorder="1" applyAlignment="1" applyProtection="1">
      <alignment horizontal="center" wrapText="1"/>
      <protection locked="0"/>
    </xf>
    <xf numFmtId="0" fontId="0" fillId="0" borderId="0" xfId="0" applyFont="1" applyAlignment="1" applyProtection="1">
      <alignment horizontal="left" vertical="top"/>
    </xf>
    <xf numFmtId="0" fontId="0" fillId="0" borderId="0" xfId="0" applyFont="1" applyAlignment="1">
      <alignment horizontal="left" vertical="top"/>
    </xf>
    <xf numFmtId="43" fontId="0" fillId="0" borderId="0" xfId="17" applyFont="1" applyAlignment="1" applyProtection="1">
      <alignment horizontal="center" vertical="top"/>
      <protection locked="0"/>
    </xf>
    <xf numFmtId="0" fontId="0" fillId="0" borderId="0" xfId="0" applyFont="1" applyAlignment="1" applyProtection="1">
      <alignment horizontal="center" vertical="top"/>
      <protection locked="0"/>
    </xf>
  </cellXfs>
  <cellStyles count="18">
    <cellStyle name="Euro" xfId="1"/>
    <cellStyle name="Millares" xfId="17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showGridLines="0" tabSelected="1" zoomScaleNormal="100" workbookViewId="0">
      <selection activeCell="H14" sqref="H14"/>
    </sheetView>
  </sheetViews>
  <sheetFormatPr baseColWidth="10" defaultRowHeight="11.25" x14ac:dyDescent="0.2"/>
  <cols>
    <col min="1" max="1" width="19.83203125" style="4" customWidth="1"/>
    <col min="2" max="2" width="26.33203125" style="4" bestFit="1" customWidth="1"/>
    <col min="3" max="3" width="35.33203125" style="4" bestFit="1" customWidth="1"/>
    <col min="4" max="4" width="15.5" style="4" bestFit="1" customWidth="1"/>
    <col min="5" max="5" width="14" style="4" bestFit="1" customWidth="1"/>
    <col min="6" max="6" width="13" style="4" bestFit="1" customWidth="1"/>
    <col min="7" max="10" width="13.33203125" style="4" customWidth="1"/>
    <col min="11" max="14" width="11.83203125" style="4" customWidth="1"/>
    <col min="15" max="16384" width="12" style="4"/>
  </cols>
  <sheetData>
    <row r="1" spans="1:14" s="1" customFormat="1" ht="35.1" customHeight="1" x14ac:dyDescent="0.2">
      <c r="A1" s="26" t="s">
        <v>40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s="1" customFormat="1" ht="12.75" customHeight="1" x14ac:dyDescent="0.2">
      <c r="A2" s="14"/>
      <c r="B2" s="14"/>
      <c r="C2" s="14"/>
      <c r="D2" s="14"/>
      <c r="E2" s="15"/>
      <c r="F2" s="16" t="s">
        <v>2</v>
      </c>
      <c r="G2" s="17"/>
      <c r="H2" s="15"/>
      <c r="I2" s="16" t="s">
        <v>8</v>
      </c>
      <c r="J2" s="17"/>
      <c r="K2" s="18" t="s">
        <v>15</v>
      </c>
      <c r="L2" s="17"/>
      <c r="M2" s="19" t="s">
        <v>14</v>
      </c>
      <c r="N2" s="20"/>
    </row>
    <row r="3" spans="1:14" s="1" customFormat="1" ht="21.95" customHeight="1" x14ac:dyDescent="0.2">
      <c r="A3" s="21" t="s">
        <v>16</v>
      </c>
      <c r="B3" s="21" t="s">
        <v>0</v>
      </c>
      <c r="C3" s="21" t="s">
        <v>5</v>
      </c>
      <c r="D3" s="21" t="s">
        <v>1</v>
      </c>
      <c r="E3" s="22" t="s">
        <v>3</v>
      </c>
      <c r="F3" s="22" t="s">
        <v>4</v>
      </c>
      <c r="G3" s="22" t="s">
        <v>6</v>
      </c>
      <c r="H3" s="22" t="s">
        <v>9</v>
      </c>
      <c r="I3" s="22" t="s">
        <v>4</v>
      </c>
      <c r="J3" s="22" t="s">
        <v>7</v>
      </c>
      <c r="K3" s="13" t="s">
        <v>10</v>
      </c>
      <c r="L3" s="13" t="s">
        <v>11</v>
      </c>
      <c r="M3" s="23" t="s">
        <v>12</v>
      </c>
      <c r="N3" s="23" t="s">
        <v>13</v>
      </c>
    </row>
    <row r="4" spans="1:14" x14ac:dyDescent="0.2">
      <c r="A4" s="4" t="s">
        <v>54</v>
      </c>
      <c r="B4" s="4" t="s">
        <v>49</v>
      </c>
      <c r="C4" s="4" t="s">
        <v>41</v>
      </c>
      <c r="D4" s="4" t="s">
        <v>42</v>
      </c>
      <c r="E4" s="24">
        <v>4505000</v>
      </c>
      <c r="F4" s="24">
        <f>220636.6+150029.2+272844+95615.79+230535.67+1516507.47</f>
        <v>2486168.73</v>
      </c>
      <c r="G4" s="29">
        <f>230535.67+220636.6+289914.67+716520.13+510072.67</f>
        <v>1967679.7399999998</v>
      </c>
      <c r="H4" s="4">
        <v>6</v>
      </c>
      <c r="J4" s="4">
        <v>4</v>
      </c>
      <c r="K4" s="25">
        <f t="shared" ref="K4" si="0">G4/E4</f>
        <v>0.43677685682574913</v>
      </c>
      <c r="L4" s="25">
        <f t="shared" ref="L4" si="1">G4/F4</f>
        <v>0.791450602791549</v>
      </c>
      <c r="M4" s="25">
        <f t="shared" ref="M4" si="2">J4/H4</f>
        <v>0.66666666666666663</v>
      </c>
      <c r="N4" s="25" t="e">
        <f t="shared" ref="N4" si="3">J4/I4</f>
        <v>#DIV/0!</v>
      </c>
    </row>
    <row r="5" spans="1:14" x14ac:dyDescent="0.2">
      <c r="A5" s="4" t="s">
        <v>48</v>
      </c>
      <c r="B5" s="4" t="s">
        <v>49</v>
      </c>
      <c r="C5" s="4" t="s">
        <v>47</v>
      </c>
      <c r="D5" s="4" t="s">
        <v>42</v>
      </c>
      <c r="E5" s="24">
        <v>4513354</v>
      </c>
      <c r="G5" s="29">
        <v>150029.20000000001</v>
      </c>
      <c r="H5" s="4">
        <v>1</v>
      </c>
      <c r="K5" s="25">
        <f t="shared" ref="K5:K9" si="4">G5/E5</f>
        <v>3.3241177182201972E-2</v>
      </c>
      <c r="L5" s="25" t="e">
        <f t="shared" ref="L5:L8" si="5">G5/F5</f>
        <v>#DIV/0!</v>
      </c>
      <c r="M5" s="25">
        <f t="shared" ref="M5:M9" si="6">J5/H5</f>
        <v>0</v>
      </c>
      <c r="N5" s="25" t="e">
        <f t="shared" ref="N5:N8" si="7">J5/I5</f>
        <v>#DIV/0!</v>
      </c>
    </row>
    <row r="6" spans="1:14" x14ac:dyDescent="0.2">
      <c r="A6" s="4" t="s">
        <v>53</v>
      </c>
      <c r="B6" s="4" t="s">
        <v>50</v>
      </c>
      <c r="C6" s="4" t="s">
        <v>43</v>
      </c>
      <c r="D6" s="4" t="s">
        <v>42</v>
      </c>
      <c r="E6" s="24">
        <v>2436173</v>
      </c>
      <c r="G6" s="30"/>
      <c r="H6" s="4">
        <v>1</v>
      </c>
      <c r="K6" s="25">
        <f t="shared" si="4"/>
        <v>0</v>
      </c>
      <c r="L6" s="25" t="e">
        <f t="shared" si="5"/>
        <v>#DIV/0!</v>
      </c>
      <c r="M6" s="25">
        <f t="shared" si="6"/>
        <v>0</v>
      </c>
      <c r="N6" s="25" t="e">
        <f t="shared" si="7"/>
        <v>#DIV/0!</v>
      </c>
    </row>
    <row r="7" spans="1:14" x14ac:dyDescent="0.2">
      <c r="A7" s="4" t="s">
        <v>55</v>
      </c>
      <c r="B7" s="4" t="s">
        <v>51</v>
      </c>
      <c r="C7" s="4" t="s">
        <v>44</v>
      </c>
      <c r="D7" s="4" t="s">
        <v>42</v>
      </c>
      <c r="E7" s="24">
        <v>1724138</v>
      </c>
      <c r="G7" s="30"/>
      <c r="H7" s="4">
        <v>1</v>
      </c>
      <c r="K7" s="25">
        <f t="shared" si="4"/>
        <v>0</v>
      </c>
      <c r="L7" s="25" t="e">
        <f t="shared" si="5"/>
        <v>#DIV/0!</v>
      </c>
      <c r="M7" s="25">
        <f t="shared" si="6"/>
        <v>0</v>
      </c>
      <c r="N7" s="25" t="e">
        <f t="shared" si="7"/>
        <v>#DIV/0!</v>
      </c>
    </row>
    <row r="8" spans="1:14" x14ac:dyDescent="0.2">
      <c r="A8" s="4" t="s">
        <v>56</v>
      </c>
      <c r="B8" s="4" t="s">
        <v>52</v>
      </c>
      <c r="C8" s="4" t="s">
        <v>45</v>
      </c>
      <c r="D8" s="4" t="s">
        <v>46</v>
      </c>
      <c r="E8" s="24">
        <v>60000</v>
      </c>
      <c r="F8" s="24"/>
      <c r="G8" s="29">
        <v>26227.15</v>
      </c>
      <c r="H8" s="4">
        <v>1</v>
      </c>
      <c r="J8" s="4">
        <v>0.5</v>
      </c>
      <c r="K8" s="25">
        <f t="shared" si="4"/>
        <v>0.43711916666666667</v>
      </c>
      <c r="L8" s="25" t="e">
        <f t="shared" si="5"/>
        <v>#DIV/0!</v>
      </c>
      <c r="M8" s="25">
        <f t="shared" si="6"/>
        <v>0.5</v>
      </c>
      <c r="N8" s="25" t="e">
        <f t="shared" si="7"/>
        <v>#DIV/0!</v>
      </c>
    </row>
    <row r="9" spans="1:14" x14ac:dyDescent="0.2">
      <c r="A9" s="27" t="s">
        <v>57</v>
      </c>
      <c r="B9" s="4" t="s">
        <v>52</v>
      </c>
      <c r="C9" s="28" t="s">
        <v>58</v>
      </c>
      <c r="D9" s="4" t="s">
        <v>42</v>
      </c>
      <c r="E9" s="24">
        <v>0</v>
      </c>
      <c r="F9" s="24">
        <f>650280.28+64656</f>
        <v>714936.28</v>
      </c>
      <c r="G9" s="29">
        <f>167291.91+335276.37+147667</f>
        <v>650235.28</v>
      </c>
      <c r="H9" s="4">
        <v>4</v>
      </c>
      <c r="J9" s="4">
        <v>3</v>
      </c>
      <c r="K9" s="4" t="e">
        <f t="shared" si="4"/>
        <v>#DIV/0!</v>
      </c>
      <c r="M9" s="4">
        <f t="shared" si="6"/>
        <v>0.75</v>
      </c>
    </row>
    <row r="10" spans="1:14" x14ac:dyDescent="0.2">
      <c r="E10" s="24"/>
    </row>
    <row r="11" spans="1:14" x14ac:dyDescent="0.2">
      <c r="E11" s="24"/>
    </row>
    <row r="12" spans="1:14" x14ac:dyDescent="0.2">
      <c r="E12" s="24"/>
    </row>
    <row r="13" spans="1:14" x14ac:dyDescent="0.2">
      <c r="E13" s="24"/>
    </row>
    <row r="29" spans="1:1" x14ac:dyDescent="0.2">
      <c r="A29" s="11"/>
    </row>
  </sheetData>
  <sheetProtection formatCells="0" formatColumns="0" formatRows="0" insertRows="0" deleteRows="0" autoFilter="0"/>
  <autoFilter ref="A3:N28"/>
  <mergeCells count="1">
    <mergeCell ref="A1:N1"/>
  </mergeCells>
  <dataValidations count="1">
    <dataValidation allowBlank="1" showErrorMessage="1" prompt="Clave asignada al programa/proyecto" sqref="A2:A3"/>
  </dataValidations>
  <pageMargins left="0.7" right="0.7" top="0.75" bottom="0.75" header="0.3" footer="0.3"/>
  <pageSetup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zoomScale="120" zoomScaleNormal="120" zoomScaleSheetLayoutView="100" workbookViewId="0">
      <pane ySplit="1" topLeftCell="A11" activePane="bottomLeft" state="frozen"/>
      <selection pane="bottomLeft" activeCell="A2" sqref="A2"/>
    </sheetView>
  </sheetViews>
  <sheetFormatPr baseColWidth="10" defaultRowHeight="11.25" x14ac:dyDescent="0.2"/>
  <cols>
    <col min="1" max="1" width="135.83203125" style="5" customWidth="1"/>
    <col min="2" max="16384" width="12" style="5"/>
  </cols>
  <sheetData>
    <row r="1" spans="1:1" x14ac:dyDescent="0.2">
      <c r="A1" s="2" t="s">
        <v>17</v>
      </c>
    </row>
    <row r="2" spans="1:1" ht="11.25" customHeight="1" x14ac:dyDescent="0.2">
      <c r="A2" s="7" t="s">
        <v>24</v>
      </c>
    </row>
    <row r="3" spans="1:1" ht="11.25" customHeight="1" x14ac:dyDescent="0.2">
      <c r="A3" s="7" t="s">
        <v>25</v>
      </c>
    </row>
    <row r="4" spans="1:1" ht="11.25" customHeight="1" x14ac:dyDescent="0.2">
      <c r="A4" s="7" t="s">
        <v>26</v>
      </c>
    </row>
    <row r="5" spans="1:1" ht="11.25" customHeight="1" x14ac:dyDescent="0.2">
      <c r="A5" s="6" t="s">
        <v>20</v>
      </c>
    </row>
    <row r="6" spans="1:1" ht="11.25" customHeight="1" x14ac:dyDescent="0.2">
      <c r="A6" s="7" t="s">
        <v>33</v>
      </c>
    </row>
    <row r="7" spans="1:1" x14ac:dyDescent="0.2">
      <c r="A7" s="6" t="s">
        <v>21</v>
      </c>
    </row>
    <row r="8" spans="1:1" ht="22.5" x14ac:dyDescent="0.2">
      <c r="A8" s="6" t="s">
        <v>22</v>
      </c>
    </row>
    <row r="9" spans="1:1" ht="22.5" x14ac:dyDescent="0.2">
      <c r="A9" s="6" t="s">
        <v>23</v>
      </c>
    </row>
    <row r="10" spans="1:1" x14ac:dyDescent="0.2">
      <c r="A10" s="7" t="s">
        <v>27</v>
      </c>
    </row>
    <row r="11" spans="1:1" ht="22.5" x14ac:dyDescent="0.2">
      <c r="A11" s="7" t="s">
        <v>28</v>
      </c>
    </row>
    <row r="12" spans="1:1" ht="22.5" x14ac:dyDescent="0.2">
      <c r="A12" s="7" t="s">
        <v>29</v>
      </c>
    </row>
    <row r="13" spans="1:1" x14ac:dyDescent="0.2">
      <c r="A13" s="7" t="s">
        <v>30</v>
      </c>
    </row>
    <row r="14" spans="1:1" ht="22.5" x14ac:dyDescent="0.2">
      <c r="A14" s="7" t="s">
        <v>31</v>
      </c>
    </row>
    <row r="15" spans="1:1" x14ac:dyDescent="0.2">
      <c r="A15" s="8" t="s">
        <v>32</v>
      </c>
    </row>
    <row r="16" spans="1:1" ht="11.25" customHeight="1" x14ac:dyDescent="0.2">
      <c r="A16" s="6"/>
    </row>
    <row r="17" spans="1:1" x14ac:dyDescent="0.2">
      <c r="A17" s="3" t="s">
        <v>18</v>
      </c>
    </row>
    <row r="18" spans="1:1" x14ac:dyDescent="0.2">
      <c r="A18" s="6" t="s">
        <v>19</v>
      </c>
    </row>
    <row r="20" spans="1:1" x14ac:dyDescent="0.2">
      <c r="A20" s="10" t="s">
        <v>34</v>
      </c>
    </row>
    <row r="21" spans="1:1" ht="33.75" x14ac:dyDescent="0.2">
      <c r="A21" s="9" t="s">
        <v>35</v>
      </c>
    </row>
    <row r="23" spans="1:1" ht="38.25" customHeight="1" x14ac:dyDescent="0.2">
      <c r="A23" s="9" t="s">
        <v>36</v>
      </c>
    </row>
    <row r="25" spans="1:1" ht="24" x14ac:dyDescent="0.2">
      <c r="A25" s="12" t="s">
        <v>39</v>
      </c>
    </row>
    <row r="26" spans="1:1" x14ac:dyDescent="0.2">
      <c r="A26" s="5" t="s">
        <v>37</v>
      </c>
    </row>
    <row r="27" spans="1:1" ht="14.25" x14ac:dyDescent="0.2">
      <c r="A27" s="5" t="s">
        <v>38</v>
      </c>
    </row>
  </sheetData>
  <sheetProtection algorithmName="SHA-512" hashValue="cjzqfOE7//0r3ux7qB8e/YKp09XfxWbjpqSyyfaIdbEcIDj1ZFp48KPHDBxeVmt51Jt7Zjym+1ER/NgEzOQ8JA==" saltValue="rD5ePe4h5UfPvXEOrS7GU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C8FCA9-6072-4431-8830-F7646432B1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2BBEB07-AD9F-49D1-8E66-13A4323425EB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cp:lastPrinted>2017-03-30T22:21:48Z</cp:lastPrinted>
  <dcterms:created xsi:type="dcterms:W3CDTF">2014-10-22T05:35:08Z</dcterms:created>
  <dcterms:modified xsi:type="dcterms:W3CDTF">2020-04-23T21:18:03Z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